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 matrix" state="visible" r:id="rId4"/>
    <sheet sheetId="2" name="Example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<sst xmlns="http://schemas.openxmlformats.org/spreadsheetml/2006/main" count="347" uniqueCount="128">
  <si>
    <t>Decision matrix</t>
  </si>
  <si>
    <t>Compare your options against what matters. Fill in the white cells; the shaded results are worked out for you. See the "Example" sheet for a finished one and "How to use" for a short guide.</t>
  </si>
  <si>
    <t>Decision to make</t>
  </si>
  <si>
    <t/>
  </si>
  <si>
    <t>Decision owner</t>
  </si>
  <si>
    <t>Date</t>
  </si>
  <si>
    <t>Decide by</t>
  </si>
  <si>
    <t>Your options (type a name over each)</t>
  </si>
  <si>
    <t>Criteria</t>
  </si>
  <si>
    <t>Weight (1–5)</t>
  </si>
  <si>
    <t>Share of the decision</t>
  </si>
  <si>
    <t>Option A</t>
  </si>
  <si>
    <t>Option B</t>
  </si>
  <si>
    <t>Option C</t>
  </si>
  <si>
    <t>Option D</t>
  </si>
  <si>
    <t>Option E</t>
  </si>
  <si>
    <t>What good looks like, and notes</t>
  </si>
  <si>
    <t>Must-haves: an option that fails any of these is ruled out, however well it scores</t>
  </si>
  <si>
    <t>Criteria: weight each from 1 (matters a little) to 5 (matters most), then score each option from 1 (poor) to 5 (excellent)</t>
  </si>
  <si>
    <t>Results</t>
  </si>
  <si>
    <t>Worked out for you. Nothing to type here.</t>
  </si>
  <si>
    <t>Weighted score (out of 5)</t>
  </si>
  <si>
    <t>Share of the best possible score</t>
  </si>
  <si>
    <t>Criteria scored</t>
  </si>
  <si>
    <t>Passes every must-have?</t>
  </si>
  <si>
    <t>Score counted</t>
  </si>
  <si>
    <t>Rank</t>
  </si>
  <si>
    <t>Recommendation</t>
  </si>
  <si>
    <t>Strongest option</t>
  </si>
  <si>
    <t>Its lead over the runner-up</t>
  </si>
  <si>
    <t>How clear is it?</t>
  </si>
  <si>
    <t>What the scores do not show</t>
  </si>
  <si>
    <t>A sentence or two for each option.</t>
  </si>
  <si>
    <t>Main strengths</t>
  </si>
  <si>
    <t>Main weaknesses</t>
  </si>
  <si>
    <t>Biggest risk, and how we would handle it</t>
  </si>
  <si>
    <t>The decision</t>
  </si>
  <si>
    <t>Option chosen</t>
  </si>
  <si>
    <t>Why (include anything the scores do not capture)</t>
  </si>
  <si>
    <t>Agreed by</t>
  </si>
  <si>
    <t>Next steps</t>
  </si>
  <si>
    <t>Free template from coavon.com/templates</t>
  </si>
  <si>
    <t>Decision matrix: worked example</t>
  </si>
  <si>
    <t>A finished matrix to show how it works. Change any weight or score and watch the result move. Use the "Decision matrix" sheet for your own decision.</t>
  </si>
  <si>
    <t>Which packaging supplier should we use from next quarter?</t>
  </si>
  <si>
    <t>Operations lead</t>
  </si>
  <si>
    <t>Supplier A</t>
  </si>
  <si>
    <t>Supplier B</t>
  </si>
  <si>
    <t>Supplier C</t>
  </si>
  <si>
    <t>Supplier D</t>
  </si>
  <si>
    <t>Can deliver within two weeks of an order</t>
  </si>
  <si>
    <t>Yes</t>
  </si>
  <si>
    <t>No</t>
  </si>
  <si>
    <t>Holds the food-safety certificate we need</t>
  </si>
  <si>
    <t>Price per unit</t>
  </si>
  <si>
    <t>At or below our current cost</t>
  </si>
  <si>
    <t>Quality of samples</t>
  </si>
  <si>
    <t>No defects in the sample batch</t>
  </si>
  <si>
    <t>Delivery reliability</t>
  </si>
  <si>
    <t>On time, every time, per references</t>
  </si>
  <si>
    <t>Minimum order size</t>
  </si>
  <si>
    <t>Small enough to order monthly</t>
  </si>
  <si>
    <t>Support and communication</t>
  </si>
  <si>
    <t>A named contact who replies the same day</t>
  </si>
  <si>
    <t>Contract flexibility</t>
  </si>
  <si>
    <t>No long tie-in, fair exit terms</t>
  </si>
  <si>
    <t>Low minimum order; fair price</t>
  </si>
  <si>
    <t>Best quality and most reliable</t>
  </si>
  <si>
    <t>Cheapest; most flexible contract</t>
  </si>
  <si>
    <t>Top quality and support</t>
  </si>
  <si>
    <t>Middling sample quality</t>
  </si>
  <si>
    <t>Not the cheapest</t>
  </si>
  <si>
    <t>Sample defects; slow replies</t>
  </si>
  <si>
    <t>Cannot deliver within two weeks</t>
  </si>
  <si>
    <t>Quality slips on larger runs: inspect the first three deliveries</t>
  </si>
  <si>
    <t>Price rises at renewal: agree a 12-month price hold</t>
  </si>
  <si>
    <t>Defects reach customers: not acceptable without a new sample</t>
  </si>
  <si>
    <t>Ruled out</t>
  </si>
  <si>
    <t>Highest score on the two criteria that matter most to us, quality and reliability, and no failed must-haves. The price difference is small.</t>
  </si>
  <si>
    <t>Operations lead, Finance lead, Head of product</t>
  </si>
  <si>
    <t>Agree a 12-month price hold; place a trial order; review after three deliveries</t>
  </si>
  <si>
    <t>How to use this template</t>
  </si>
  <si>
    <t>Steps</t>
  </si>
  <si>
    <t>1. Write the decision as a question</t>
  </si>
  <si>
    <t>"Which packaging supplier should we use from next quarter?" is easier to answer than "Suppliers".</t>
  </si>
  <si>
    <t>2. Name your options</t>
  </si>
  <si>
    <t>Type a name over Option A to Option E. If you have more than five, cut the weakest first. Leave unused columns blank.</t>
  </si>
  <si>
    <t>3. Set your must-haves</t>
  </si>
  <si>
    <t>Conditions an option has to meet to be considered at all. Choose Yes or No for each option. One No rules the option out, however well it scores.</t>
  </si>
  <si>
    <t>4. List the criteria</t>
  </si>
  <si>
    <t>What you will judge the options on. Five to eight is usually right. Note what a good result looks like for each.</t>
  </si>
  <si>
    <t>5. Weight the criteria</t>
  </si>
  <si>
    <t>From 1 (matters a little) to 5 (matters most). Do this before scoring anything. The sheet shows each weight as a share of the decision.</t>
  </si>
  <si>
    <t>6. Score every option</t>
  </si>
  <si>
    <t>From 1 (poor) to 5 (excellent). Work across one row at a time, so each criterion is judged the same way for every option.</t>
  </si>
  <si>
    <t>7. Read the result</t>
  </si>
  <si>
    <t>The sheet works out each option's weighted score, ranks them and names the strongest one, with its lead over the runner-up.</t>
  </si>
  <si>
    <t>8. Check it, then decide</t>
  </si>
  <si>
    <t>Test a weight or two. Note strengths, weaknesses and risks. Record the choice, the reasons and the next steps.</t>
  </si>
  <si>
    <t>The scoring scale</t>
  </si>
  <si>
    <t>5: Excellent</t>
  </si>
  <si>
    <t>Fully meets what good looks like, or better.</t>
  </si>
  <si>
    <t>4: Good</t>
  </si>
  <si>
    <t>Meets it with minor gaps.</t>
  </si>
  <si>
    <t>3: Acceptable</t>
  </si>
  <si>
    <t>Does the job, nothing more.</t>
  </si>
  <si>
    <t>2: Weak</t>
  </si>
  <si>
    <t>Noticeable shortcomings.</t>
  </si>
  <si>
    <t>1: Poor</t>
  </si>
  <si>
    <t>Does not meet the need.</t>
  </si>
  <si>
    <t>How the score is worked out</t>
  </si>
  <si>
    <t>The weighted score</t>
  </si>
  <si>
    <t>Each score is multiplied by its criterion's weight. The results are added up and divided by the total of the weights, giving an average on the same 1 to 5 scale. Criteria you have not scored yet are left out, so a half-filled column is not unfairly low.</t>
  </si>
  <si>
    <t>Good practice</t>
  </si>
  <si>
    <t>Set weights first</t>
  </si>
  <si>
    <t>Choosing weights after you have seen the scores is the easiest way to end up with the answer you already wanted.</t>
  </si>
  <si>
    <t>Spread the weights</t>
  </si>
  <si>
    <t>If every criterion is a 4 or a 5, the weights are not doing any work. Pick the single most important one, make it a 5, and weight the rest against it.</t>
  </si>
  <si>
    <t>Keep criteria separate</t>
  </si>
  <si>
    <t>"Price" and "value for money" measure much the same thing. Counting it twice tilts the result.</t>
  </si>
  <si>
    <t>Use evidence</t>
  </si>
  <si>
    <t>Base scores on quotes, samples, references and trials where you can. Where a score is a judgment, write the reason in the notes.</t>
  </si>
  <si>
    <t>Score alone, then compare</t>
  </si>
  <si>
    <t>In a group, have each person score separately before discussing, so the first opinion does not set everyone's scores.</t>
  </si>
  <si>
    <t>Treat a close result as a tie</t>
  </si>
  <si>
    <t>A score of 4.05 against 3.98 is not a win. Look at where the top two differ and decide on those points directly.</t>
  </si>
  <si>
    <t>Test the weights</t>
  </si>
  <si>
    <t>Raise or lower your most debatable weight by one. If the winner changes, the decision rests on that judgment and deserves a proper conversation.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</si>
</sst>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color rgb="FF14161F"/>
      <sz val="20"/>
    </font>
    <font>
      <color rgb="FF474C5E"/>
      <sz val="11"/>
    </font>
    <font>
      <b/>
      <color rgb="FF14161F"/>
      <sz val="11"/>
    </font>
    <font>
      <sz val="11"/>
    </font>
    <font>
      <b/>
      <color rgb="FF646A7E"/>
      <sz val="10"/>
    </font>
    <font>
      <b/>
      <color rgb="FFFFFFFF"/>
      <sz val="11"/>
    </font>
    <font>
      <color rgb="FF646A7E"/>
      <sz val="11"/>
    </font>
    <font>
      <sz val="12"/>
    </font>
    <font>
      <color rgb="FF474C5E"/>
      <sz val="10"/>
    </font>
    <font>
      <b/>
      <color rgb="FF14161F"/>
      <sz val="13"/>
    </font>
    <font>
      <color rgb="FF646A7E"/>
      <sz val="10"/>
    </font>
    <font>
      <b/>
      <color rgb="FF14161F"/>
      <sz val="14"/>
    </font>
    <font>
      <b/>
      <color rgb="FF047857"/>
      <sz val="14"/>
    </font>
    <font>
      <b/>
      <sz val="11"/>
    </font>
    <font>
      <b/>
      <sz val="18"/>
    </font>
    <font>
      <b/>
      <color rgb="FFFFFFFF"/>
      <sz val="12"/>
    </font>
  </fonts>
  <fills count="7">
    <fill>
      <patternFill patternType="none"/>
    </fill>
    <fill>
      <patternFill patternType="gray125"/>
    </fill>
    <fill>
      <patternFill patternType="solid">
        <fgColor rgb="FFEEF0FF"/>
      </patternFill>
    </fill>
    <fill>
      <patternFill patternType="solid">
        <fgColor rgb="FF4F46E5"/>
      </patternFill>
    </fill>
    <fill>
      <patternFill patternType="solid">
        <fgColor rgb="FF14161F"/>
      </patternFill>
    </fill>
    <fill>
      <patternFill patternType="solid">
        <fgColor rgb="FFF6F7FB"/>
      </patternFill>
    </fill>
    <fill>
      <patternFill patternType="solid">
        <fgColor rgb="FFD1FAE5"/>
      </patternFill>
    </fill>
  </fills>
  <borders count="3">
    <border>
      <left/>
      <right/>
      <top/>
      <bottom/>
      <diagonal/>
    </border>
    <border>
      <left style="thin">
        <color rgb="FFCFD4E1"/>
      </left>
      <right style="thin">
        <color rgb="FFCFD4E1"/>
      </right>
      <top style="thin">
        <color rgb="FFCFD4E1"/>
      </top>
      <bottom style="thin">
        <color rgb="FFCFD4E1"/>
      </bottom>
      <diagonal/>
    </border>
    <border>
      <left/>
      <right/>
      <top/>
      <bottom style="hair">
        <color rgb="FFCFD4E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9" fontId="7" fillId="5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2" fontId="12" fillId="5" borderId="1" xfId="0" applyNumberFormat="1" applyFont="1" applyFill="1" applyBorder="1" applyAlignment="1">
      <alignment horizontal="center" vertical="center"/>
    </xf>
    <xf numFmtId="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2" fontId="13" fillId="6" borderId="1" xfId="0" applyNumberFormat="1" applyFont="1" applyFill="1" applyBorder="1" applyAlignment="1">
      <alignment horizontal="left" vertical="center" wrapText="1"/>
    </xf>
    <xf numFmtId="2" fontId="2" fillId="5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1" fillId="0" borderId="0" xfId="0" applyFont="1"/>
    <xf numFmtId="0" fontId="14" fillId="0" borderId="1" xfId="0" applyFont="1" applyBorder="1" applyAlignment="1">
      <alignment vertical="center" wrapText="1"/>
    </xf>
    <xf numFmtId="0" fontId="15" fillId="0" borderId="0" xfId="0" applyFont="1"/>
    <xf numFmtId="0" fontId="16" fillId="3" borderId="0" xfId="0" applyFont="1" applyFill="1" applyAlignment="1">
      <alignment vertical="center"/>
    </xf>
    <xf numFmtId="0" fontId="14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8">
    <dxf>
      <font>
        <b/>
        <color rgb="FF047857"/>
      </font>
      <fill>
        <patternFill patternType="solid">
          <bgColor rgb="FFD1FAE5"/>
        </patternFill>
      </fill>
    </dxf>
    <dxf>
      <font>
        <color rgb="FF9CA3AF"/>
        <strike/>
      </font>
    </dxf>
    <dxf>
      <fill>
        <patternFill patternType="solid">
          <bgColor rgb="FF04785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047857"/>
      </font>
      <fill>
        <patternFill patternType="solid">
          <bgColor rgb="FFD1FAE5"/>
        </patternFill>
      </fill>
    </dxf>
    <dxf>
      <font>
        <color rgb="FF9CA3AF"/>
        <strike/>
      </font>
    </dxf>
    <dxf>
      <fill>
        <patternFill patternType="solid">
          <bgColor rgb="FF047857"/>
        </patternFill>
      </fill>
    </dxf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 showGridLines="0">
      <pane xSplit="1" ySplit="10" topLeftCell="B11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3" width="11" customWidth="1"/>
    <col min="4" max="8" width="17" customWidth="1"/>
    <col min="9" max="9" width="3" customWidth="1"/>
    <col min="10" max="10" width="40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3" t="s">
        <v>2</v>
      </c>
      <c r="B4" s="4" t="s">
        <v>3</v>
      </c>
      <c r="C4" s="4"/>
      <c r="D4" s="4"/>
      <c r="E4" s="4"/>
      <c r="F4" s="4"/>
      <c r="G4" s="4"/>
      <c r="H4" s="4"/>
    </row>
    <row r="5" ht="22" customHeight="1" spans="1:8" x14ac:dyDescent="0.25">
      <c r="A5" s="3" t="s">
        <v>4</v>
      </c>
      <c r="B5" s="4" t="s">
        <v>3</v>
      </c>
      <c r="C5" s="4"/>
      <c r="D5" s="4"/>
      <c r="E5" s="4"/>
      <c r="F5" s="4"/>
      <c r="G5" s="4"/>
      <c r="H5" s="4"/>
    </row>
    <row r="6" ht="22" customHeight="1" spans="1:8" x14ac:dyDescent="0.25">
      <c r="A6" s="3" t="s">
        <v>5</v>
      </c>
      <c r="B6" s="4" t="s">
        <v>3</v>
      </c>
      <c r="C6" s="4"/>
      <c r="D6" s="4"/>
      <c r="E6" s="4"/>
      <c r="F6" s="4"/>
      <c r="G6" s="4"/>
      <c r="H6" s="4"/>
    </row>
    <row r="7" ht="22" customHeight="1" spans="1:8" x14ac:dyDescent="0.25">
      <c r="A7" s="3" t="s">
        <v>6</v>
      </c>
      <c r="B7" s="4" t="s">
        <v>3</v>
      </c>
      <c r="C7" s="4"/>
      <c r="D7" s="4"/>
      <c r="E7" s="4"/>
      <c r="F7" s="4"/>
      <c r="G7" s="4"/>
      <c r="H7" s="4"/>
    </row>
    <row r="9" spans="4:8" x14ac:dyDescent="0.25">
      <c r="D9" s="5" t="s">
        <v>7</v>
      </c>
      <c r="E9" s="5"/>
      <c r="F9" s="5"/>
      <c r="G9" s="5"/>
      <c r="H9" s="5"/>
    </row>
    <row r="10" ht="30" customHeight="1" spans="1:10" x14ac:dyDescent="0.25">
      <c r="A10" s="6" t="s">
        <v>8</v>
      </c>
      <c r="B10" s="7" t="s">
        <v>9</v>
      </c>
      <c r="C10" s="7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8" t="s">
        <v>15</v>
      </c>
      <c r="J10" s="9" t="s">
        <v>16</v>
      </c>
    </row>
    <row r="11" ht="22" customHeight="1" spans="1:8" x14ac:dyDescent="0.25">
      <c r="A11" s="10" t="s">
        <v>17</v>
      </c>
      <c r="B11" s="10"/>
      <c r="C11" s="10"/>
      <c r="D11" s="10"/>
      <c r="E11" s="10"/>
      <c r="F11" s="10"/>
      <c r="G11" s="10"/>
      <c r="H11" s="10"/>
    </row>
    <row r="12" ht="22" customHeight="1" spans="1:10" x14ac:dyDescent="0.25">
      <c r="A12" s="4" t="s">
        <v>3</v>
      </c>
      <c r="B12" s="4"/>
      <c r="C12" s="4"/>
      <c r="D12" s="11" t="s">
        <v>3</v>
      </c>
      <c r="E12" s="11" t="s">
        <v>3</v>
      </c>
      <c r="F12" s="11" t="s">
        <v>3</v>
      </c>
      <c r="G12" s="11" t="s">
        <v>3</v>
      </c>
      <c r="H12" s="11" t="s">
        <v>3</v>
      </c>
      <c r="J12" s="12" t="s">
        <v>3</v>
      </c>
    </row>
    <row r="13" ht="22" customHeight="1" spans="1:10" x14ac:dyDescent="0.25">
      <c r="A13" s="4" t="s">
        <v>3</v>
      </c>
      <c r="B13" s="4"/>
      <c r="C13" s="4"/>
      <c r="D13" s="11" t="s">
        <v>3</v>
      </c>
      <c r="E13" s="11" t="s">
        <v>3</v>
      </c>
      <c r="F13" s="11" t="s">
        <v>3</v>
      </c>
      <c r="G13" s="11" t="s">
        <v>3</v>
      </c>
      <c r="H13" s="11" t="s">
        <v>3</v>
      </c>
      <c r="J13" s="12" t="s">
        <v>3</v>
      </c>
    </row>
    <row r="14" ht="22" customHeight="1" spans="1:10" x14ac:dyDescent="0.25">
      <c r="A14" s="4" t="s">
        <v>3</v>
      </c>
      <c r="B14" s="4"/>
      <c r="C14" s="4"/>
      <c r="D14" s="11" t="s">
        <v>3</v>
      </c>
      <c r="E14" s="11" t="s">
        <v>3</v>
      </c>
      <c r="F14" s="11" t="s">
        <v>3</v>
      </c>
      <c r="G14" s="11" t="s">
        <v>3</v>
      </c>
      <c r="H14" s="11" t="s">
        <v>3</v>
      </c>
      <c r="J14" s="12" t="s">
        <v>3</v>
      </c>
    </row>
    <row r="16" ht="22" customHeight="1" spans="1:8" x14ac:dyDescent="0.25">
      <c r="A16" s="10" t="s">
        <v>18</v>
      </c>
      <c r="B16" s="10"/>
      <c r="C16" s="10"/>
      <c r="D16" s="10"/>
      <c r="E16" s="10"/>
      <c r="F16" s="10"/>
      <c r="G16" s="10"/>
      <c r="H16" s="10"/>
    </row>
    <row r="17" ht="24" customHeight="1" spans="1:10" x14ac:dyDescent="0.25">
      <c r="A17" s="4" t="s">
        <v>3</v>
      </c>
      <c r="B17" s="11" t="s">
        <v>3</v>
      </c>
      <c r="C17" s="13" t="str">
        <f>IF(B17="","",B17/SUM($B$17:$B$26))</f>
        <v/>
      </c>
      <c r="D17" s="14" t="s">
        <v>3</v>
      </c>
      <c r="E17" s="14" t="s">
        <v>3</v>
      </c>
      <c r="F17" s="14" t="s">
        <v>3</v>
      </c>
      <c r="G17" s="14" t="s">
        <v>3</v>
      </c>
      <c r="H17" s="14" t="s">
        <v>3</v>
      </c>
      <c r="J17" s="15" t="s">
        <v>3</v>
      </c>
    </row>
    <row r="18" ht="24" customHeight="1" spans="1:10" x14ac:dyDescent="0.25">
      <c r="A18" s="4" t="s">
        <v>3</v>
      </c>
      <c r="B18" s="11" t="s">
        <v>3</v>
      </c>
      <c r="C18" s="13" t="str">
        <f>IF(B18="","",B18/SUM($B$17:$B$26))</f>
        <v/>
      </c>
      <c r="D18" s="14" t="s">
        <v>3</v>
      </c>
      <c r="E18" s="14" t="s">
        <v>3</v>
      </c>
      <c r="F18" s="14" t="s">
        <v>3</v>
      </c>
      <c r="G18" s="14" t="s">
        <v>3</v>
      </c>
      <c r="H18" s="14" t="s">
        <v>3</v>
      </c>
      <c r="J18" s="15" t="s">
        <v>3</v>
      </c>
    </row>
    <row r="19" ht="24" customHeight="1" spans="1:10" x14ac:dyDescent="0.25">
      <c r="A19" s="4" t="s">
        <v>3</v>
      </c>
      <c r="B19" s="11" t="s">
        <v>3</v>
      </c>
      <c r="C19" s="13" t="str">
        <f>IF(B19="","",B19/SUM($B$17:$B$26))</f>
        <v/>
      </c>
      <c r="D19" s="14" t="s">
        <v>3</v>
      </c>
      <c r="E19" s="14" t="s">
        <v>3</v>
      </c>
      <c r="F19" s="14" t="s">
        <v>3</v>
      </c>
      <c r="G19" s="14" t="s">
        <v>3</v>
      </c>
      <c r="H19" s="14" t="s">
        <v>3</v>
      </c>
      <c r="J19" s="15" t="s">
        <v>3</v>
      </c>
    </row>
    <row r="20" ht="24" customHeight="1" spans="1:10" x14ac:dyDescent="0.25">
      <c r="A20" s="4" t="s">
        <v>3</v>
      </c>
      <c r="B20" s="11" t="s">
        <v>3</v>
      </c>
      <c r="C20" s="13" t="str">
        <f>IF(B20="","",B20/SUM($B$17:$B$26))</f>
        <v/>
      </c>
      <c r="D20" s="14" t="s">
        <v>3</v>
      </c>
      <c r="E20" s="14" t="s">
        <v>3</v>
      </c>
      <c r="F20" s="14" t="s">
        <v>3</v>
      </c>
      <c r="G20" s="14" t="s">
        <v>3</v>
      </c>
      <c r="H20" s="14" t="s">
        <v>3</v>
      </c>
      <c r="J20" s="15" t="s">
        <v>3</v>
      </c>
    </row>
    <row r="21" ht="24" customHeight="1" spans="1:10" x14ac:dyDescent="0.25">
      <c r="A21" s="4" t="s">
        <v>3</v>
      </c>
      <c r="B21" s="11" t="s">
        <v>3</v>
      </c>
      <c r="C21" s="13" t="str">
        <f>IF(B21="","",B21/SUM($B$17:$B$26))</f>
        <v/>
      </c>
      <c r="D21" s="14" t="s">
        <v>3</v>
      </c>
      <c r="E21" s="14" t="s">
        <v>3</v>
      </c>
      <c r="F21" s="14" t="s">
        <v>3</v>
      </c>
      <c r="G21" s="14" t="s">
        <v>3</v>
      </c>
      <c r="H21" s="14" t="s">
        <v>3</v>
      </c>
      <c r="J21" s="15" t="s">
        <v>3</v>
      </c>
    </row>
    <row r="22" ht="24" customHeight="1" spans="1:10" x14ac:dyDescent="0.25">
      <c r="A22" s="4" t="s">
        <v>3</v>
      </c>
      <c r="B22" s="11" t="s">
        <v>3</v>
      </c>
      <c r="C22" s="13" t="str">
        <f>IF(B22="","",B22/SUM($B$17:$B$26))</f>
        <v/>
      </c>
      <c r="D22" s="14" t="s">
        <v>3</v>
      </c>
      <c r="E22" s="14" t="s">
        <v>3</v>
      </c>
      <c r="F22" s="14" t="s">
        <v>3</v>
      </c>
      <c r="G22" s="14" t="s">
        <v>3</v>
      </c>
      <c r="H22" s="14" t="s">
        <v>3</v>
      </c>
      <c r="J22" s="15" t="s">
        <v>3</v>
      </c>
    </row>
    <row r="23" ht="24" customHeight="1" spans="1:10" x14ac:dyDescent="0.25">
      <c r="A23" s="4" t="s">
        <v>3</v>
      </c>
      <c r="B23" s="11" t="s">
        <v>3</v>
      </c>
      <c r="C23" s="13" t="str">
        <f>IF(B23="","",B23/SUM($B$17:$B$26))</f>
        <v/>
      </c>
      <c r="D23" s="14" t="s">
        <v>3</v>
      </c>
      <c r="E23" s="14" t="s">
        <v>3</v>
      </c>
      <c r="F23" s="14" t="s">
        <v>3</v>
      </c>
      <c r="G23" s="14" t="s">
        <v>3</v>
      </c>
      <c r="H23" s="14" t="s">
        <v>3</v>
      </c>
      <c r="J23" s="15" t="s">
        <v>3</v>
      </c>
    </row>
    <row r="24" ht="24" customHeight="1" spans="1:10" x14ac:dyDescent="0.25">
      <c r="A24" s="4" t="s">
        <v>3</v>
      </c>
      <c r="B24" s="11" t="s">
        <v>3</v>
      </c>
      <c r="C24" s="13" t="str">
        <f>IF(B24="","",B24/SUM($B$17:$B$26))</f>
        <v/>
      </c>
      <c r="D24" s="14" t="s">
        <v>3</v>
      </c>
      <c r="E24" s="14" t="s">
        <v>3</v>
      </c>
      <c r="F24" s="14" t="s">
        <v>3</v>
      </c>
      <c r="G24" s="14" t="s">
        <v>3</v>
      </c>
      <c r="H24" s="14" t="s">
        <v>3</v>
      </c>
      <c r="J24" s="15" t="s">
        <v>3</v>
      </c>
    </row>
    <row r="25" ht="24" customHeight="1" spans="1:10" x14ac:dyDescent="0.25">
      <c r="A25" s="4" t="s">
        <v>3</v>
      </c>
      <c r="B25" s="11" t="s">
        <v>3</v>
      </c>
      <c r="C25" s="13" t="str">
        <f>IF(B25="","",B25/SUM($B$17:$B$26))</f>
        <v/>
      </c>
      <c r="D25" s="14" t="s">
        <v>3</v>
      </c>
      <c r="E25" s="14" t="s">
        <v>3</v>
      </c>
      <c r="F25" s="14" t="s">
        <v>3</v>
      </c>
      <c r="G25" s="14" t="s">
        <v>3</v>
      </c>
      <c r="H25" s="14" t="s">
        <v>3</v>
      </c>
      <c r="J25" s="15" t="s">
        <v>3</v>
      </c>
    </row>
    <row r="26" ht="24" customHeight="1" spans="1:10" x14ac:dyDescent="0.25">
      <c r="A26" s="4" t="s">
        <v>3</v>
      </c>
      <c r="B26" s="11" t="s">
        <v>3</v>
      </c>
      <c r="C26" s="13" t="str">
        <f>IF(B26="","",B26/SUM($B$17:$B$26))</f>
        <v/>
      </c>
      <c r="D26" s="14" t="s">
        <v>3</v>
      </c>
      <c r="E26" s="14" t="s">
        <v>3</v>
      </c>
      <c r="F26" s="14" t="s">
        <v>3</v>
      </c>
      <c r="G26" s="14" t="s">
        <v>3</v>
      </c>
      <c r="H26" s="14" t="s">
        <v>3</v>
      </c>
      <c r="J26" s="15" t="s">
        <v>3</v>
      </c>
    </row>
    <row r="28" ht="24" customHeight="1" spans="1:8" x14ac:dyDescent="0.25">
      <c r="A28" s="16" t="s">
        <v>19</v>
      </c>
      <c r="B28" s="17" t="s">
        <v>20</v>
      </c>
      <c r="C28" s="17"/>
      <c r="D28" s="17"/>
      <c r="E28" s="17"/>
      <c r="F28" s="17"/>
      <c r="G28" s="17"/>
      <c r="H28" s="17"/>
    </row>
    <row r="29" ht="24" customHeight="1" spans="1:8" x14ac:dyDescent="0.25">
      <c r="A29" s="3" t="s">
        <v>21</v>
      </c>
      <c r="B29" s="3"/>
      <c r="C29" s="3"/>
      <c r="D29" s="18" t="str">
        <f>IF(OR(COUNT(D17:D26)=0,SUMIF(D17:D26,"&lt;&gt;",$B$17:$B$26)=0),"",SUMPRODUCT($B$17:$B$26,D17:D26)/SUMIF(D17:D26,"&lt;&gt;",$B$17:$B$26))</f>
        <v/>
      </c>
      <c r="E29" s="18" t="str">
        <f>IF(OR(COUNT(E17:E26)=0,SUMIF(E17:E26,"&lt;&gt;",$B$17:$B$26)=0),"",SUMPRODUCT($B$17:$B$26,E17:E26)/SUMIF(E17:E26,"&lt;&gt;",$B$17:$B$26))</f>
        <v/>
      </c>
      <c r="F29" s="18" t="str">
        <f>IF(OR(COUNT(F17:F26)=0,SUMIF(F17:F26,"&lt;&gt;",$B$17:$B$26)=0),"",SUMPRODUCT($B$17:$B$26,F17:F26)/SUMIF(F17:F26,"&lt;&gt;",$B$17:$B$26))</f>
        <v/>
      </c>
      <c r="G29" s="18" t="str">
        <f>IF(OR(COUNT(G17:G26)=0,SUMIF(G17:G26,"&lt;&gt;",$B$17:$B$26)=0),"",SUMPRODUCT($B$17:$B$26,G17:G26)/SUMIF(G17:G26,"&lt;&gt;",$B$17:$B$26))</f>
        <v/>
      </c>
      <c r="H29" s="18" t="str">
        <f>IF(OR(COUNT(H17:H26)=0,SUMIF(H17:H26,"&lt;&gt;",$B$17:$B$26)=0),"",SUMPRODUCT($B$17:$B$26,H17:H26)/SUMIF(H17:H26,"&lt;&gt;",$B$17:$B$26))</f>
        <v/>
      </c>
    </row>
    <row r="30" ht="24" customHeight="1" spans="1:8" x14ac:dyDescent="0.25">
      <c r="A30" s="3" t="s">
        <v>22</v>
      </c>
      <c r="B30" s="3"/>
      <c r="C30" s="3"/>
      <c r="D30" s="19" t="str">
        <f>IF(D29="","",D29/5)</f>
        <v/>
      </c>
      <c r="E30" s="19" t="str">
        <f>IF(E29="","",E29/5)</f>
        <v/>
      </c>
      <c r="F30" s="19" t="str">
        <f>IF(F29="","",F29/5)</f>
        <v/>
      </c>
      <c r="G30" s="19" t="str">
        <f>IF(G29="","",G29/5)</f>
        <v/>
      </c>
      <c r="H30" s="19" t="str">
        <f>IF(H29="","",H29/5)</f>
        <v/>
      </c>
    </row>
    <row r="31" ht="24" customHeight="1" spans="1:8" x14ac:dyDescent="0.25">
      <c r="A31" s="3" t="s">
        <v>23</v>
      </c>
      <c r="B31" s="3"/>
      <c r="C31" s="3"/>
      <c r="D31" s="20" t="str">
        <f>IF(COUNTA($A$17:$A$26)=0,"",COUNT(D17:D26)&amp;" of "&amp;COUNTA($A$17:$A$26))</f>
        <v/>
      </c>
      <c r="E31" s="20" t="str">
        <f>IF(COUNTA($A$17:$A$26)=0,"",COUNT(E17:E26)&amp;" of "&amp;COUNTA($A$17:$A$26))</f>
        <v/>
      </c>
      <c r="F31" s="20" t="str">
        <f>IF(COUNTA($A$17:$A$26)=0,"",COUNT(F17:F26)&amp;" of "&amp;COUNTA($A$17:$A$26))</f>
        <v/>
      </c>
      <c r="G31" s="20" t="str">
        <f>IF(COUNTA($A$17:$A$26)=0,"",COUNT(G17:G26)&amp;" of "&amp;COUNTA($A$17:$A$26))</f>
        <v/>
      </c>
      <c r="H31" s="20" t="str">
        <f>IF(COUNTA($A$17:$A$26)=0,"",COUNT(H17:H26)&amp;" of "&amp;COUNTA($A$17:$A$26))</f>
        <v/>
      </c>
    </row>
    <row r="32" ht="24" customHeight="1" spans="1:8" x14ac:dyDescent="0.25">
      <c r="A32" s="3" t="s">
        <v>24</v>
      </c>
      <c r="B32" s="3"/>
      <c r="C32" s="3"/>
      <c r="D32" s="20" t="str">
        <f>IF(D29="","",IF(COUNTIF(D12:D14,"No")&gt;0,"No","Yes"))</f>
        <v/>
      </c>
      <c r="E32" s="20" t="str">
        <f>IF(E29="","",IF(COUNTIF(E12:E14,"No")&gt;0,"No","Yes"))</f>
        <v/>
      </c>
      <c r="F32" s="20" t="str">
        <f>IF(F29="","",IF(COUNTIF(F12:F14,"No")&gt;0,"No","Yes"))</f>
        <v/>
      </c>
      <c r="G32" s="20" t="str">
        <f>IF(G29="","",IF(COUNTIF(G12:G14,"No")&gt;0,"No","Yes"))</f>
        <v/>
      </c>
      <c r="H32" s="20" t="str">
        <f>IF(H29="","",IF(COUNTIF(H12:H14,"No")&gt;0,"No","Yes"))</f>
        <v/>
      </c>
    </row>
    <row r="33" ht="24" customHeight="1" spans="1:8" x14ac:dyDescent="0.25">
      <c r="A33" s="3" t="s">
        <v>25</v>
      </c>
      <c r="B33" s="3"/>
      <c r="C33" s="3"/>
      <c r="D33" s="21" t="str">
        <f>IF(D29="","",IF(D32="No","",D29))</f>
        <v/>
      </c>
      <c r="E33" s="21" t="str">
        <f>IF(E29="","",IF(E32="No","",E29))</f>
        <v/>
      </c>
      <c r="F33" s="21" t="str">
        <f>IF(F29="","",IF(F32="No","",F29))</f>
        <v/>
      </c>
      <c r="G33" s="21" t="str">
        <f>IF(G29="","",IF(G32="No","",G29))</f>
        <v/>
      </c>
      <c r="H33" s="21" t="str">
        <f>IF(H29="","",IF(H32="No","",H29))</f>
        <v/>
      </c>
    </row>
    <row r="34" ht="24" customHeight="1" spans="1:8" x14ac:dyDescent="0.25">
      <c r="A34" s="3" t="s">
        <v>26</v>
      </c>
      <c r="B34" s="3"/>
      <c r="C34" s="3"/>
      <c r="D34" s="22" t="str">
        <f>IF(D29="","",IF(D32="No","Ruled out",RANK(D33,$D$33:$H$33)))</f>
        <v/>
      </c>
      <c r="E34" s="22" t="str">
        <f>IF(E29="","",IF(E32="No","Ruled out",RANK(E33,$D$33:$H$33)))</f>
        <v/>
      </c>
      <c r="F34" s="22" t="str">
        <f>IF(F29="","",IF(F32="No","Ruled out",RANK(F33,$D$33:$H$33)))</f>
        <v/>
      </c>
      <c r="G34" s="22" t="str">
        <f>IF(G29="","",IF(G32="No","Ruled out",RANK(G33,$D$33:$H$33)))</f>
        <v/>
      </c>
      <c r="H34" s="22" t="str">
        <f>IF(H29="","",IF(H32="No","Ruled out",RANK(H33,$D$33:$H$33)))</f>
        <v/>
      </c>
    </row>
    <row r="36" ht="24" customHeight="1" spans="1:1" x14ac:dyDescent="0.25">
      <c r="A36" s="16" t="s">
        <v>27</v>
      </c>
    </row>
    <row r="37" ht="28" customHeight="1" spans="1:8" x14ac:dyDescent="0.25">
      <c r="A37" s="3" t="s">
        <v>28</v>
      </c>
      <c r="B37" s="23" t="str">
        <f>IF(COUNT($D$33:$H$33)=0,"Score your options to see a result",INDEX($D$10:$H$10,MATCH(MAX($D$33:$H$33),$D$33:$H$33,0)))</f>
        <v>Score your options to see a result</v>
      </c>
      <c r="C37" s="23"/>
      <c r="D37" s="23"/>
      <c r="E37" s="23"/>
      <c r="F37" s="23"/>
      <c r="G37" s="23"/>
      <c r="H37" s="23"/>
    </row>
    <row r="38" ht="24" customHeight="1" spans="1:8" x14ac:dyDescent="0.25">
      <c r="A38" s="3" t="s">
        <v>29</v>
      </c>
      <c r="B38" s="24" t="str">
        <f>IF(COUNT($D$33:$H$33)&lt;2,"",MAX($D$33:$H$33)-LARGE($D$33:$H$33,2))</f>
        <v/>
      </c>
      <c r="C38" s="24"/>
      <c r="D38" s="24"/>
      <c r="E38" s="24"/>
      <c r="F38" s="24"/>
      <c r="G38" s="24"/>
      <c r="H38" s="24"/>
    </row>
    <row r="39" ht="24" customHeight="1" spans="1:8" x14ac:dyDescent="0.25">
      <c r="A39" s="3" t="s">
        <v>30</v>
      </c>
      <c r="B39" s="24" t="str">
        <f>IF(COUNT($D$33:$H$33)&lt;2,"",IF(MAX($D$33:$H$33)-LARGE($D$33:$H$33,2)&lt;0.2,"Too close to call: look at where the top two differ, and test your weights",IF(MAX($D$33:$H$33)-LARGE($D$33:$H$33,2)&lt;0.5,"A real lead, but check it: would a change to one weight alter the result?","A clear lead")))</f>
        <v/>
      </c>
      <c r="C39" s="24"/>
      <c r="D39" s="24"/>
      <c r="E39" s="24"/>
      <c r="F39" s="24"/>
      <c r="G39" s="24"/>
      <c r="H39" s="24"/>
    </row>
    <row r="41" ht="24" customHeight="1" spans="1:8" x14ac:dyDescent="0.25">
      <c r="A41" s="16" t="s">
        <v>31</v>
      </c>
      <c r="B41" s="17" t="s">
        <v>32</v>
      </c>
      <c r="C41" s="17"/>
      <c r="D41" s="17"/>
      <c r="E41" s="17"/>
      <c r="F41" s="17"/>
      <c r="G41" s="17"/>
      <c r="H41" s="17"/>
    </row>
    <row r="42" ht="62" customHeight="1" spans="1:8" x14ac:dyDescent="0.25">
      <c r="A42" s="3" t="s">
        <v>33</v>
      </c>
      <c r="B42" s="3"/>
      <c r="C42" s="3"/>
      <c r="D42" s="25" t="s">
        <v>3</v>
      </c>
      <c r="E42" s="25" t="s">
        <v>3</v>
      </c>
      <c r="F42" s="25" t="s">
        <v>3</v>
      </c>
      <c r="G42" s="25" t="s">
        <v>3</v>
      </c>
      <c r="H42" s="25" t="s">
        <v>3</v>
      </c>
    </row>
    <row r="43" ht="62" customHeight="1" spans="1:8" x14ac:dyDescent="0.25">
      <c r="A43" s="3" t="s">
        <v>34</v>
      </c>
      <c r="B43" s="3"/>
      <c r="C43" s="3"/>
      <c r="D43" s="25" t="s">
        <v>3</v>
      </c>
      <c r="E43" s="25" t="s">
        <v>3</v>
      </c>
      <c r="F43" s="25" t="s">
        <v>3</v>
      </c>
      <c r="G43" s="25" t="s">
        <v>3</v>
      </c>
      <c r="H43" s="25" t="s">
        <v>3</v>
      </c>
    </row>
    <row r="44" ht="62" customHeight="1" spans="1:8" x14ac:dyDescent="0.25">
      <c r="A44" s="3" t="s">
        <v>35</v>
      </c>
      <c r="B44" s="3"/>
      <c r="C44" s="3"/>
      <c r="D44" s="25" t="s">
        <v>3</v>
      </c>
      <c r="E44" s="25" t="s">
        <v>3</v>
      </c>
      <c r="F44" s="25" t="s">
        <v>3</v>
      </c>
      <c r="G44" s="25" t="s">
        <v>3</v>
      </c>
      <c r="H44" s="25" t="s">
        <v>3</v>
      </c>
    </row>
    <row r="46" ht="24" customHeight="1" spans="1:1" x14ac:dyDescent="0.25">
      <c r="A46" s="16" t="s">
        <v>36</v>
      </c>
    </row>
    <row r="47" ht="24" customHeight="1" spans="1:8" x14ac:dyDescent="0.25">
      <c r="A47" s="3" t="s">
        <v>37</v>
      </c>
      <c r="B47" s="26" t="s">
        <v>3</v>
      </c>
      <c r="C47" s="26"/>
      <c r="D47" s="26"/>
      <c r="E47" s="26"/>
      <c r="F47" s="26"/>
      <c r="G47" s="26"/>
      <c r="H47" s="26"/>
    </row>
    <row r="48" ht="48" customHeight="1" spans="1:8" x14ac:dyDescent="0.25">
      <c r="A48" s="3" t="s">
        <v>38</v>
      </c>
      <c r="B48" s="26" t="s">
        <v>3</v>
      </c>
      <c r="C48" s="26"/>
      <c r="D48" s="26"/>
      <c r="E48" s="26"/>
      <c r="F48" s="26"/>
      <c r="G48" s="26"/>
      <c r="H48" s="26"/>
    </row>
    <row r="49" ht="24" customHeight="1" spans="1:8" x14ac:dyDescent="0.25">
      <c r="A49" s="3" t="s">
        <v>39</v>
      </c>
      <c r="B49" s="26" t="s">
        <v>3</v>
      </c>
      <c r="C49" s="26"/>
      <c r="D49" s="26"/>
      <c r="E49" s="26"/>
      <c r="F49" s="26"/>
      <c r="G49" s="26"/>
      <c r="H49" s="26"/>
    </row>
    <row r="50" ht="48" customHeight="1" spans="1:8" x14ac:dyDescent="0.25">
      <c r="A50" s="3" t="s">
        <v>40</v>
      </c>
      <c r="B50" s="26" t="s">
        <v>3</v>
      </c>
      <c r="C50" s="26"/>
      <c r="D50" s="26"/>
      <c r="E50" s="26"/>
      <c r="F50" s="26"/>
      <c r="G50" s="26"/>
      <c r="H50" s="26"/>
    </row>
    <row r="52" spans="1:1" x14ac:dyDescent="0.25">
      <c r="A52" s="27" t="s">
        <v>41</v>
      </c>
    </row>
  </sheetData>
  <mergeCells count="30">
    <mergeCell ref="A1:H1"/>
    <mergeCell ref="A2:H2"/>
    <mergeCell ref="B4:H4"/>
    <mergeCell ref="B5:H5"/>
    <mergeCell ref="B6:H6"/>
    <mergeCell ref="B7:H7"/>
    <mergeCell ref="D9:H9"/>
    <mergeCell ref="A11:H11"/>
    <mergeCell ref="A12:C12"/>
    <mergeCell ref="A13:C13"/>
    <mergeCell ref="A14:C14"/>
    <mergeCell ref="A16:H16"/>
    <mergeCell ref="B28:H28"/>
    <mergeCell ref="A29:C29"/>
    <mergeCell ref="A30:C30"/>
    <mergeCell ref="A31:C31"/>
    <mergeCell ref="A32:C32"/>
    <mergeCell ref="A33:C33"/>
    <mergeCell ref="A34:C34"/>
    <mergeCell ref="B37:H37"/>
    <mergeCell ref="B38:H38"/>
    <mergeCell ref="B39:H39"/>
    <mergeCell ref="B41:H41"/>
    <mergeCell ref="A42:C42"/>
    <mergeCell ref="A43:C43"/>
    <mergeCell ref="A44:C44"/>
    <mergeCell ref="B47:H47"/>
    <mergeCell ref="B48:H48"/>
    <mergeCell ref="B49:H49"/>
    <mergeCell ref="B50:H50"/>
  </mergeCells>
  <conditionalFormatting sqref="D17:H26">
    <cfRule type="colorScale" priority="5">
      <colorScale>
        <cfvo type="num" val="1"/>
        <cfvo type="num" val="3"/>
        <cfvo type="num" val="5"/>
        <color rgb="FFFECACA"/>
        <color rgb="FFFEF3C7"/>
        <color rgb="FFBBF7D0"/>
      </colorScale>
    </cfRule>
  </conditionalFormatting>
  <conditionalFormatting sqref="D29:H34">
    <cfRule type="expression" dxfId="0" priority="1">
      <formula>D$34=1</formula>
    </cfRule>
    <cfRule type="expression" dxfId="1" priority="2">
      <formula>D$34="Ruled out"</formula>
    </cfRule>
  </conditionalFormatting>
  <conditionalFormatting sqref="D10:H10">
    <cfRule type="expression" dxfId="2" priority="3">
      <formula>D$34=1</formula>
    </cfRule>
  </conditionalFormatting>
  <conditionalFormatting sqref="D12:H14">
    <cfRule type="expression" dxfId="3" priority="4">
      <formula>D12="No"</formula>
    </cfRule>
  </conditionalFormatting>
  <dataValidations count="3">
    <dataValidation type="list" allowBlank="1" sqref="B17:B26">
      <formula1>"1,2,3,4,5"</formula1>
    </dataValidation>
    <dataValidation type="list" allowBlank="1" sqref="D12:H14">
      <formula1>"Yes,No"</formula1>
    </dataValidation>
    <dataValidation type="list" allowBlank="1" sqref="D17:H26">
      <formula1>"1,2,3,4,5"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 showGridLines="0">
      <pane xSplit="1" ySplit="10" topLeftCell="B11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3" width="11" customWidth="1"/>
    <col min="4" max="8" width="17" customWidth="1"/>
    <col min="9" max="9" width="3" customWidth="1"/>
    <col min="10" max="10" width="40" customWidth="1"/>
  </cols>
  <sheetData>
    <row r="1" ht="32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43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3" t="s">
        <v>2</v>
      </c>
      <c r="B4" s="4" t="s">
        <v>44</v>
      </c>
      <c r="C4" s="4"/>
      <c r="D4" s="4"/>
      <c r="E4" s="4"/>
      <c r="F4" s="4"/>
      <c r="G4" s="4"/>
      <c r="H4" s="4"/>
    </row>
    <row r="5" ht="22" customHeight="1" spans="1:8" x14ac:dyDescent="0.25">
      <c r="A5" s="3" t="s">
        <v>4</v>
      </c>
      <c r="B5" s="4" t="s">
        <v>45</v>
      </c>
      <c r="C5" s="4"/>
      <c r="D5" s="4"/>
      <c r="E5" s="4"/>
      <c r="F5" s="4"/>
      <c r="G5" s="4"/>
      <c r="H5" s="4"/>
    </row>
    <row r="6" ht="22" customHeight="1" spans="1:8" x14ac:dyDescent="0.25">
      <c r="A6" s="3" t="s">
        <v>5</v>
      </c>
      <c r="B6" s="4" t="s">
        <v>3</v>
      </c>
      <c r="C6" s="4"/>
      <c r="D6" s="4"/>
      <c r="E6" s="4"/>
      <c r="F6" s="4"/>
      <c r="G6" s="4"/>
      <c r="H6" s="4"/>
    </row>
    <row r="7" ht="22" customHeight="1" spans="1:8" x14ac:dyDescent="0.25">
      <c r="A7" s="3" t="s">
        <v>6</v>
      </c>
      <c r="B7" s="4" t="s">
        <v>3</v>
      </c>
      <c r="C7" s="4"/>
      <c r="D7" s="4"/>
      <c r="E7" s="4"/>
      <c r="F7" s="4"/>
      <c r="G7" s="4"/>
      <c r="H7" s="4"/>
    </row>
    <row r="9" spans="4:8" x14ac:dyDescent="0.25">
      <c r="D9" s="5" t="s">
        <v>7</v>
      </c>
      <c r="E9" s="5"/>
      <c r="F9" s="5"/>
      <c r="G9" s="5"/>
      <c r="H9" s="5"/>
    </row>
    <row r="10" ht="30" customHeight="1" spans="1:10" x14ac:dyDescent="0.25">
      <c r="A10" s="6" t="s">
        <v>8</v>
      </c>
      <c r="B10" s="7" t="s">
        <v>9</v>
      </c>
      <c r="C10" s="7" t="s">
        <v>10</v>
      </c>
      <c r="D10" s="8" t="s">
        <v>46</v>
      </c>
      <c r="E10" s="8" t="s">
        <v>47</v>
      </c>
      <c r="F10" s="8" t="s">
        <v>48</v>
      </c>
      <c r="G10" s="8" t="s">
        <v>49</v>
      </c>
      <c r="H10" s="8" t="s">
        <v>3</v>
      </c>
      <c r="J10" s="9" t="s">
        <v>16</v>
      </c>
    </row>
    <row r="11" ht="22" customHeight="1" spans="1:8" x14ac:dyDescent="0.25">
      <c r="A11" s="10" t="s">
        <v>17</v>
      </c>
      <c r="B11" s="10"/>
      <c r="C11" s="10"/>
      <c r="D11" s="10"/>
      <c r="E11" s="10"/>
      <c r="F11" s="10"/>
      <c r="G11" s="10"/>
      <c r="H11" s="10"/>
    </row>
    <row r="12" ht="22" customHeight="1" spans="1:10" x14ac:dyDescent="0.25">
      <c r="A12" s="4" t="s">
        <v>50</v>
      </c>
      <c r="B12" s="4"/>
      <c r="C12" s="4"/>
      <c r="D12" s="11" t="s">
        <v>51</v>
      </c>
      <c r="E12" s="11" t="s">
        <v>51</v>
      </c>
      <c r="F12" s="11" t="s">
        <v>51</v>
      </c>
      <c r="G12" s="11" t="s">
        <v>52</v>
      </c>
      <c r="H12" s="11" t="s">
        <v>3</v>
      </c>
      <c r="J12" s="12" t="s">
        <v>3</v>
      </c>
    </row>
    <row r="13" ht="22" customHeight="1" spans="1:10" x14ac:dyDescent="0.25">
      <c r="A13" s="4" t="s">
        <v>53</v>
      </c>
      <c r="B13" s="4"/>
      <c r="C13" s="4"/>
      <c r="D13" s="11" t="s">
        <v>51</v>
      </c>
      <c r="E13" s="11" t="s">
        <v>51</v>
      </c>
      <c r="F13" s="11" t="s">
        <v>51</v>
      </c>
      <c r="G13" s="11" t="s">
        <v>51</v>
      </c>
      <c r="H13" s="11" t="s">
        <v>3</v>
      </c>
      <c r="J13" s="12" t="s">
        <v>3</v>
      </c>
    </row>
    <row r="14" ht="22" customHeight="1" spans="1:10" x14ac:dyDescent="0.25">
      <c r="A14" s="4" t="s">
        <v>3</v>
      </c>
      <c r="B14" s="4"/>
      <c r="C14" s="4"/>
      <c r="D14" s="11" t="s">
        <v>3</v>
      </c>
      <c r="E14" s="11" t="s">
        <v>3</v>
      </c>
      <c r="F14" s="11" t="s">
        <v>3</v>
      </c>
      <c r="G14" s="11" t="s">
        <v>3</v>
      </c>
      <c r="H14" s="11" t="s">
        <v>3</v>
      </c>
      <c r="J14" s="12" t="s">
        <v>3</v>
      </c>
    </row>
    <row r="16" ht="22" customHeight="1" spans="1:8" x14ac:dyDescent="0.25">
      <c r="A16" s="10" t="s">
        <v>18</v>
      </c>
      <c r="B16" s="10"/>
      <c r="C16" s="10"/>
      <c r="D16" s="10"/>
      <c r="E16" s="10"/>
      <c r="F16" s="10"/>
      <c r="G16" s="10"/>
      <c r="H16" s="10"/>
    </row>
    <row r="17" ht="24" customHeight="1" spans="1:10" x14ac:dyDescent="0.25">
      <c r="A17" s="28" t="s">
        <v>54</v>
      </c>
      <c r="B17" s="11">
        <v>5</v>
      </c>
      <c r="C17" s="13">
        <f>IF(B17="","",B17/SUM($B$17:$B$26))</f>
        <v>0.22727272727272727</v>
      </c>
      <c r="D17" s="14">
        <v>4</v>
      </c>
      <c r="E17" s="14">
        <v>3</v>
      </c>
      <c r="F17" s="14">
        <v>5</v>
      </c>
      <c r="G17" s="14">
        <v>2</v>
      </c>
      <c r="H17" s="14" t="s">
        <v>3</v>
      </c>
      <c r="J17" s="15" t="s">
        <v>55</v>
      </c>
    </row>
    <row r="18" ht="24" customHeight="1" spans="1:10" x14ac:dyDescent="0.25">
      <c r="A18" s="28" t="s">
        <v>56</v>
      </c>
      <c r="B18" s="11">
        <v>5</v>
      </c>
      <c r="C18" s="13">
        <f>IF(B18="","",B18/SUM($B$17:$B$26))</f>
        <v>0.22727272727272727</v>
      </c>
      <c r="D18" s="14">
        <v>3</v>
      </c>
      <c r="E18" s="14">
        <v>5</v>
      </c>
      <c r="F18" s="14">
        <v>2</v>
      </c>
      <c r="G18" s="14">
        <v>5</v>
      </c>
      <c r="H18" s="14" t="s">
        <v>3</v>
      </c>
      <c r="J18" s="15" t="s">
        <v>57</v>
      </c>
    </row>
    <row r="19" ht="24" customHeight="1" spans="1:10" x14ac:dyDescent="0.25">
      <c r="A19" s="28" t="s">
        <v>58</v>
      </c>
      <c r="B19" s="11">
        <v>4</v>
      </c>
      <c r="C19" s="13">
        <f>IF(B19="","",B19/SUM($B$17:$B$26))</f>
        <v>0.18181818181818182</v>
      </c>
      <c r="D19" s="14">
        <v>4</v>
      </c>
      <c r="E19" s="14">
        <v>5</v>
      </c>
      <c r="F19" s="14">
        <v>3</v>
      </c>
      <c r="G19" s="14">
        <v>4</v>
      </c>
      <c r="H19" s="14" t="s">
        <v>3</v>
      </c>
      <c r="J19" s="15" t="s">
        <v>59</v>
      </c>
    </row>
    <row r="20" ht="24" customHeight="1" spans="1:10" x14ac:dyDescent="0.25">
      <c r="A20" s="28" t="s">
        <v>60</v>
      </c>
      <c r="B20" s="11">
        <v>3</v>
      </c>
      <c r="C20" s="13">
        <f>IF(B20="","",B20/SUM($B$17:$B$26))</f>
        <v>0.13636363636363635</v>
      </c>
      <c r="D20" s="14">
        <v>5</v>
      </c>
      <c r="E20" s="14">
        <v>3</v>
      </c>
      <c r="F20" s="14">
        <v>4</v>
      </c>
      <c r="G20" s="14">
        <v>2</v>
      </c>
      <c r="H20" s="14" t="s">
        <v>3</v>
      </c>
      <c r="J20" s="15" t="s">
        <v>61</v>
      </c>
    </row>
    <row r="21" ht="24" customHeight="1" spans="1:10" x14ac:dyDescent="0.25">
      <c r="A21" s="28" t="s">
        <v>62</v>
      </c>
      <c r="B21" s="11">
        <v>3</v>
      </c>
      <c r="C21" s="13">
        <f>IF(B21="","",B21/SUM($B$17:$B$26))</f>
        <v>0.13636363636363635</v>
      </c>
      <c r="D21" s="14">
        <v>3</v>
      </c>
      <c r="E21" s="14">
        <v>4</v>
      </c>
      <c r="F21" s="14">
        <v>2</v>
      </c>
      <c r="G21" s="14">
        <v>5</v>
      </c>
      <c r="H21" s="14" t="s">
        <v>3</v>
      </c>
      <c r="J21" s="15" t="s">
        <v>63</v>
      </c>
    </row>
    <row r="22" ht="24" customHeight="1" spans="1:10" x14ac:dyDescent="0.25">
      <c r="A22" s="28" t="s">
        <v>64</v>
      </c>
      <c r="B22" s="11">
        <v>2</v>
      </c>
      <c r="C22" s="13">
        <f>IF(B22="","",B22/SUM($B$17:$B$26))</f>
        <v>0.09090909090909091</v>
      </c>
      <c r="D22" s="14">
        <v>3</v>
      </c>
      <c r="E22" s="14">
        <v>4</v>
      </c>
      <c r="F22" s="14">
        <v>5</v>
      </c>
      <c r="G22" s="14">
        <v>3</v>
      </c>
      <c r="H22" s="14" t="s">
        <v>3</v>
      </c>
      <c r="J22" s="15" t="s">
        <v>65</v>
      </c>
    </row>
    <row r="23" ht="24" customHeight="1" spans="1:10" x14ac:dyDescent="0.25">
      <c r="A23" s="4" t="s">
        <v>3</v>
      </c>
      <c r="B23" s="11" t="s">
        <v>3</v>
      </c>
      <c r="C23" s="13" t="str">
        <f>IF(B23="","",B23/SUM($B$17:$B$26))</f>
        <v/>
      </c>
      <c r="D23" s="14" t="s">
        <v>3</v>
      </c>
      <c r="E23" s="14" t="s">
        <v>3</v>
      </c>
      <c r="F23" s="14" t="s">
        <v>3</v>
      </c>
      <c r="G23" s="14" t="s">
        <v>3</v>
      </c>
      <c r="H23" s="14" t="s">
        <v>3</v>
      </c>
      <c r="J23" s="15" t="s">
        <v>3</v>
      </c>
    </row>
    <row r="24" ht="24" customHeight="1" spans="1:10" x14ac:dyDescent="0.25">
      <c r="A24" s="4" t="s">
        <v>3</v>
      </c>
      <c r="B24" s="11" t="s">
        <v>3</v>
      </c>
      <c r="C24" s="13" t="str">
        <f>IF(B24="","",B24/SUM($B$17:$B$26))</f>
        <v/>
      </c>
      <c r="D24" s="14" t="s">
        <v>3</v>
      </c>
      <c r="E24" s="14" t="s">
        <v>3</v>
      </c>
      <c r="F24" s="14" t="s">
        <v>3</v>
      </c>
      <c r="G24" s="14" t="s">
        <v>3</v>
      </c>
      <c r="H24" s="14" t="s">
        <v>3</v>
      </c>
      <c r="J24" s="15" t="s">
        <v>3</v>
      </c>
    </row>
    <row r="25" ht="24" customHeight="1" spans="1:10" x14ac:dyDescent="0.25">
      <c r="A25" s="4" t="s">
        <v>3</v>
      </c>
      <c r="B25" s="11" t="s">
        <v>3</v>
      </c>
      <c r="C25" s="13" t="str">
        <f>IF(B25="","",B25/SUM($B$17:$B$26))</f>
        <v/>
      </c>
      <c r="D25" s="14" t="s">
        <v>3</v>
      </c>
      <c r="E25" s="14" t="s">
        <v>3</v>
      </c>
      <c r="F25" s="14" t="s">
        <v>3</v>
      </c>
      <c r="G25" s="14" t="s">
        <v>3</v>
      </c>
      <c r="H25" s="14" t="s">
        <v>3</v>
      </c>
      <c r="J25" s="15" t="s">
        <v>3</v>
      </c>
    </row>
    <row r="26" ht="24" customHeight="1" spans="1:10" x14ac:dyDescent="0.25">
      <c r="A26" s="4" t="s">
        <v>3</v>
      </c>
      <c r="B26" s="11" t="s">
        <v>3</v>
      </c>
      <c r="C26" s="13" t="str">
        <f>IF(B26="","",B26/SUM($B$17:$B$26))</f>
        <v/>
      </c>
      <c r="D26" s="14" t="s">
        <v>3</v>
      </c>
      <c r="E26" s="14" t="s">
        <v>3</v>
      </c>
      <c r="F26" s="14" t="s">
        <v>3</v>
      </c>
      <c r="G26" s="14" t="s">
        <v>3</v>
      </c>
      <c r="H26" s="14" t="s">
        <v>3</v>
      </c>
      <c r="J26" s="15" t="s">
        <v>3</v>
      </c>
    </row>
    <row r="28" ht="24" customHeight="1" spans="1:8" x14ac:dyDescent="0.25">
      <c r="A28" s="16" t="s">
        <v>19</v>
      </c>
      <c r="B28" s="17" t="s">
        <v>20</v>
      </c>
      <c r="C28" s="17"/>
      <c r="D28" s="17"/>
      <c r="E28" s="17"/>
      <c r="F28" s="17"/>
      <c r="G28" s="17"/>
      <c r="H28" s="17"/>
    </row>
    <row r="29" ht="24" customHeight="1" spans="1:8" x14ac:dyDescent="0.25">
      <c r="A29" s="3" t="s">
        <v>21</v>
      </c>
      <c r="B29" s="3"/>
      <c r="C29" s="3"/>
      <c r="D29" s="18">
        <f>IF(OR(COUNT(D17:D26)=0,SUMIF(D17:D26,"&lt;&gt;",$B$17:$B$26)=0),"",SUMPRODUCT($B$17:$B$26,D17:D26)/SUMIF(D17:D26,"&lt;&gt;",$B$17:$B$26))</f>
        <v>3.6818181818181817</v>
      </c>
      <c r="E29" s="18">
        <f>IF(OR(COUNT(E17:E26)=0,SUMIF(E17:E26,"&lt;&gt;",$B$17:$B$26)=0),"",SUMPRODUCT($B$17:$B$26,E17:E26)/SUMIF(E17:E26,"&lt;&gt;",$B$17:$B$26))</f>
        <v>4.045454545454546</v>
      </c>
      <c r="F29" s="18">
        <f>IF(OR(COUNT(F17:F26)=0,SUMIF(F17:F26,"&lt;&gt;",$B$17:$B$26)=0),"",SUMPRODUCT($B$17:$B$26,F17:F26)/SUMIF(F17:F26,"&lt;&gt;",$B$17:$B$26))</f>
        <v>3.409090909090909</v>
      </c>
      <c r="G29" s="18">
        <f>IF(OR(COUNT(G17:G26)=0,SUMIF(G17:G26,"&lt;&gt;",$B$17:$B$26)=0),"",SUMPRODUCT($B$17:$B$26,G17:G26)/SUMIF(G17:G26,"&lt;&gt;",$B$17:$B$26))</f>
        <v>3.5454545454545454</v>
      </c>
      <c r="H29" s="18" t="str">
        <f>IF(OR(COUNT(H17:H26)=0,SUMIF(H17:H26,"&lt;&gt;",$B$17:$B$26)=0),"",SUMPRODUCT($B$17:$B$26,H17:H26)/SUMIF(H17:H26,"&lt;&gt;",$B$17:$B$26))</f>
        <v/>
      </c>
    </row>
    <row r="30" ht="24" customHeight="1" spans="1:8" x14ac:dyDescent="0.25">
      <c r="A30" s="3" t="s">
        <v>22</v>
      </c>
      <c r="B30" s="3"/>
      <c r="C30" s="3"/>
      <c r="D30" s="19">
        <f>IF(D29="","",D29/5)</f>
        <v>0.7363636363636363</v>
      </c>
      <c r="E30" s="19">
        <f>IF(E29="","",E29/5)</f>
        <v>0.8090909090909092</v>
      </c>
      <c r="F30" s="19">
        <f>IF(F29="","",F29/5)</f>
        <v>0.6818181818181819</v>
      </c>
      <c r="G30" s="19">
        <f>IF(G29="","",G29/5)</f>
        <v>0.7090909090909091</v>
      </c>
      <c r="H30" s="19" t="str">
        <f>IF(H29="","",H29/5)</f>
        <v/>
      </c>
    </row>
    <row r="31" ht="24" customHeight="1" spans="1:8" x14ac:dyDescent="0.25">
      <c r="A31" s="3" t="s">
        <v>23</v>
      </c>
      <c r="B31" s="3"/>
      <c r="C31" s="3"/>
      <c r="D31" s="20" t="str">
        <f>IF(COUNTA($A$17:$A$26)=0,"",COUNT(D17:D26)&amp;" of "&amp;COUNTA($A$17:$A$26))</f>
        <v>6 of 6</v>
      </c>
      <c r="E31" s="20" t="str">
        <f>IF(COUNTA($A$17:$A$26)=0,"",COUNT(E17:E26)&amp;" of "&amp;COUNTA($A$17:$A$26))</f>
        <v>6 of 6</v>
      </c>
      <c r="F31" s="20" t="str">
        <f>IF(COUNTA($A$17:$A$26)=0,"",COUNT(F17:F26)&amp;" of "&amp;COUNTA($A$17:$A$26))</f>
        <v>6 of 6</v>
      </c>
      <c r="G31" s="20" t="str">
        <f>IF(COUNTA($A$17:$A$26)=0,"",COUNT(G17:G26)&amp;" of "&amp;COUNTA($A$17:$A$26))</f>
        <v>6 of 6</v>
      </c>
      <c r="H31" s="20" t="str">
        <f>IF(COUNTA($A$17:$A$26)=0,"",COUNT(H17:H26)&amp;" of "&amp;COUNTA($A$17:$A$26))</f>
        <v/>
      </c>
    </row>
    <row r="32" ht="24" customHeight="1" spans="1:8" x14ac:dyDescent="0.25">
      <c r="A32" s="3" t="s">
        <v>24</v>
      </c>
      <c r="B32" s="3"/>
      <c r="C32" s="3"/>
      <c r="D32" s="20" t="str">
        <f>IF(D29="","",IF(COUNTIF(D12:D14,"No")&gt;0,"No","Yes"))</f>
        <v>Yes</v>
      </c>
      <c r="E32" s="20" t="str">
        <f>IF(E29="","",IF(COUNTIF(E12:E14,"No")&gt;0,"No","Yes"))</f>
        <v>Yes</v>
      </c>
      <c r="F32" s="20" t="str">
        <f>IF(F29="","",IF(COUNTIF(F12:F14,"No")&gt;0,"No","Yes"))</f>
        <v>Yes</v>
      </c>
      <c r="G32" s="20" t="str">
        <f>IF(G29="","",IF(COUNTIF(G12:G14,"No")&gt;0,"No","Yes"))</f>
        <v>No</v>
      </c>
      <c r="H32" s="20" t="str">
        <f>IF(H29="","",IF(COUNTIF(H12:H14,"No")&gt;0,"No","Yes"))</f>
        <v/>
      </c>
    </row>
    <row r="33" ht="24" customHeight="1" spans="1:8" x14ac:dyDescent="0.25">
      <c r="A33" s="3" t="s">
        <v>25</v>
      </c>
      <c r="B33" s="3"/>
      <c r="C33" s="3"/>
      <c r="D33" s="21">
        <f>IF(D29="","",IF(D32="No","",D29))</f>
        <v>3.6818181818181817</v>
      </c>
      <c r="E33" s="21">
        <f>IF(E29="","",IF(E32="No","",E29))</f>
        <v>4.045454545454546</v>
      </c>
      <c r="F33" s="21">
        <f>IF(F29="","",IF(F32="No","",F29))</f>
        <v>3.409090909090909</v>
      </c>
      <c r="G33" s="21" t="str">
        <f>IF(G29="","",IF(G32="No","",G29))</f>
        <v/>
      </c>
      <c r="H33" s="21" t="str">
        <f>IF(H29="","",IF(H32="No","",H29))</f>
        <v/>
      </c>
    </row>
    <row r="34" ht="24" customHeight="1" spans="1:8" x14ac:dyDescent="0.25">
      <c r="A34" s="3" t="s">
        <v>26</v>
      </c>
      <c r="B34" s="3"/>
      <c r="C34" s="3"/>
      <c r="D34" s="22">
        <f>IF(D29="","",IF(D32="No","Ruled out",RANK(D33,$D$33:$H$33)))</f>
        <v>2</v>
      </c>
      <c r="E34" s="22">
        <f>IF(E29="","",IF(E32="No","Ruled out",RANK(E33,$D$33:$H$33)))</f>
        <v>1</v>
      </c>
      <c r="F34" s="22">
        <f>IF(F29="","",IF(F32="No","Ruled out",RANK(F33,$D$33:$H$33)))</f>
        <v>3</v>
      </c>
      <c r="G34" s="22" t="str">
        <f>IF(G29="","",IF(G32="No","Ruled out",RANK(G33,$D$33:$H$33)))</f>
        <v>Ruled out</v>
      </c>
      <c r="H34" s="22" t="str">
        <f>IF(H29="","",IF(H32="No","Ruled out",RANK(H33,$D$33:$H$33)))</f>
        <v/>
      </c>
    </row>
    <row r="36" ht="24" customHeight="1" spans="1:1" x14ac:dyDescent="0.25">
      <c r="A36" s="16" t="s">
        <v>27</v>
      </c>
    </row>
    <row r="37" ht="28" customHeight="1" spans="1:8" x14ac:dyDescent="0.25">
      <c r="A37" s="3" t="s">
        <v>28</v>
      </c>
      <c r="B37" s="23" t="str">
        <f>IF(COUNT($D$33:$H$33)=0,"Score your options to see a result",INDEX($D$10:$H$10,MATCH(MAX($D$33:$H$33),$D$33:$H$33,0)))</f>
        <v>Supplier B</v>
      </c>
      <c r="C37" s="23"/>
      <c r="D37" s="23"/>
      <c r="E37" s="23"/>
      <c r="F37" s="23"/>
      <c r="G37" s="23"/>
      <c r="H37" s="23"/>
    </row>
    <row r="38" ht="24" customHeight="1" spans="1:8" x14ac:dyDescent="0.25">
      <c r="A38" s="3" t="s">
        <v>29</v>
      </c>
      <c r="B38" s="24">
        <f>IF(COUNT($D$33:$H$33)&lt;2,"",MAX($D$33:$H$33)-LARGE($D$33:$H$33,2))</f>
        <v>0.3636363636363642</v>
      </c>
      <c r="C38" s="24"/>
      <c r="D38" s="24"/>
      <c r="E38" s="24"/>
      <c r="F38" s="24"/>
      <c r="G38" s="24"/>
      <c r="H38" s="24"/>
    </row>
    <row r="39" ht="24" customHeight="1" spans="1:8" x14ac:dyDescent="0.25">
      <c r="A39" s="3" t="s">
        <v>30</v>
      </c>
      <c r="B39" s="24" t="str">
        <f>IF(COUNT($D$33:$H$33)&lt;2,"",IF(MAX($D$33:$H$33)-LARGE($D$33:$H$33,2)&lt;0.2,"Too close to call: look at where the top two differ, and test your weights",IF(MAX($D$33:$H$33)-LARGE($D$33:$H$33,2)&lt;0.5,"A real lead, but check it: would a change to one weight alter the result?","A clear lead")))</f>
        <v>A real lead, but check it: would a change to one weight alter the result?</v>
      </c>
      <c r="C39" s="24"/>
      <c r="D39" s="24"/>
      <c r="E39" s="24"/>
      <c r="F39" s="24"/>
      <c r="G39" s="24"/>
      <c r="H39" s="24"/>
    </row>
    <row r="41" ht="24" customHeight="1" spans="1:8" x14ac:dyDescent="0.25">
      <c r="A41" s="16" t="s">
        <v>31</v>
      </c>
      <c r="B41" s="17" t="s">
        <v>32</v>
      </c>
      <c r="C41" s="17"/>
      <c r="D41" s="17"/>
      <c r="E41" s="17"/>
      <c r="F41" s="17"/>
      <c r="G41" s="17"/>
      <c r="H41" s="17"/>
    </row>
    <row r="42" ht="62" customHeight="1" spans="1:8" x14ac:dyDescent="0.25">
      <c r="A42" s="3" t="s">
        <v>33</v>
      </c>
      <c r="B42" s="3"/>
      <c r="C42" s="3"/>
      <c r="D42" s="25" t="s">
        <v>66</v>
      </c>
      <c r="E42" s="25" t="s">
        <v>67</v>
      </c>
      <c r="F42" s="25" t="s">
        <v>68</v>
      </c>
      <c r="G42" s="25" t="s">
        <v>69</v>
      </c>
      <c r="H42" s="25" t="s">
        <v>3</v>
      </c>
    </row>
    <row r="43" ht="62" customHeight="1" spans="1:8" x14ac:dyDescent="0.25">
      <c r="A43" s="3" t="s">
        <v>34</v>
      </c>
      <c r="B43" s="3"/>
      <c r="C43" s="3"/>
      <c r="D43" s="25" t="s">
        <v>70</v>
      </c>
      <c r="E43" s="25" t="s">
        <v>71</v>
      </c>
      <c r="F43" s="25" t="s">
        <v>72</v>
      </c>
      <c r="G43" s="25" t="s">
        <v>73</v>
      </c>
      <c r="H43" s="25" t="s">
        <v>3</v>
      </c>
    </row>
    <row r="44" ht="62" customHeight="1" spans="1:8" x14ac:dyDescent="0.25">
      <c r="A44" s="3" t="s">
        <v>35</v>
      </c>
      <c r="B44" s="3"/>
      <c r="C44" s="3"/>
      <c r="D44" s="25" t="s">
        <v>74</v>
      </c>
      <c r="E44" s="25" t="s">
        <v>75</v>
      </c>
      <c r="F44" s="25" t="s">
        <v>76</v>
      </c>
      <c r="G44" s="25" t="s">
        <v>77</v>
      </c>
      <c r="H44" s="25" t="s">
        <v>3</v>
      </c>
    </row>
    <row r="46" ht="24" customHeight="1" spans="1:1" x14ac:dyDescent="0.25">
      <c r="A46" s="16" t="s">
        <v>36</v>
      </c>
    </row>
    <row r="47" ht="24" customHeight="1" spans="1:8" x14ac:dyDescent="0.25">
      <c r="A47" s="3" t="s">
        <v>37</v>
      </c>
      <c r="B47" s="26" t="s">
        <v>47</v>
      </c>
      <c r="C47" s="26"/>
      <c r="D47" s="26"/>
      <c r="E47" s="26"/>
      <c r="F47" s="26"/>
      <c r="G47" s="26"/>
      <c r="H47" s="26"/>
    </row>
    <row r="48" ht="48" customHeight="1" spans="1:8" x14ac:dyDescent="0.25">
      <c r="A48" s="3" t="s">
        <v>38</v>
      </c>
      <c r="B48" s="26" t="s">
        <v>78</v>
      </c>
      <c r="C48" s="26"/>
      <c r="D48" s="26"/>
      <c r="E48" s="26"/>
      <c r="F48" s="26"/>
      <c r="G48" s="26"/>
      <c r="H48" s="26"/>
    </row>
    <row r="49" ht="24" customHeight="1" spans="1:8" x14ac:dyDescent="0.25">
      <c r="A49" s="3" t="s">
        <v>39</v>
      </c>
      <c r="B49" s="26" t="s">
        <v>79</v>
      </c>
      <c r="C49" s="26"/>
      <c r="D49" s="26"/>
      <c r="E49" s="26"/>
      <c r="F49" s="26"/>
      <c r="G49" s="26"/>
      <c r="H49" s="26"/>
    </row>
    <row r="50" ht="48" customHeight="1" spans="1:8" x14ac:dyDescent="0.25">
      <c r="A50" s="3" t="s">
        <v>40</v>
      </c>
      <c r="B50" s="26" t="s">
        <v>80</v>
      </c>
      <c r="C50" s="26"/>
      <c r="D50" s="26"/>
      <c r="E50" s="26"/>
      <c r="F50" s="26"/>
      <c r="G50" s="26"/>
      <c r="H50" s="26"/>
    </row>
    <row r="52" spans="1:1" x14ac:dyDescent="0.25">
      <c r="A52" s="27" t="s">
        <v>41</v>
      </c>
    </row>
  </sheetData>
  <mergeCells count="30">
    <mergeCell ref="A1:H1"/>
    <mergeCell ref="A2:H2"/>
    <mergeCell ref="B4:H4"/>
    <mergeCell ref="B5:H5"/>
    <mergeCell ref="B6:H6"/>
    <mergeCell ref="B7:H7"/>
    <mergeCell ref="D9:H9"/>
    <mergeCell ref="A11:H11"/>
    <mergeCell ref="A12:C12"/>
    <mergeCell ref="A13:C13"/>
    <mergeCell ref="A14:C14"/>
    <mergeCell ref="A16:H16"/>
    <mergeCell ref="B28:H28"/>
    <mergeCell ref="A29:C29"/>
    <mergeCell ref="A30:C30"/>
    <mergeCell ref="A31:C31"/>
    <mergeCell ref="A32:C32"/>
    <mergeCell ref="A33:C33"/>
    <mergeCell ref="A34:C34"/>
    <mergeCell ref="B37:H37"/>
    <mergeCell ref="B38:H38"/>
    <mergeCell ref="B39:H39"/>
    <mergeCell ref="B41:H41"/>
    <mergeCell ref="A42:C42"/>
    <mergeCell ref="A43:C43"/>
    <mergeCell ref="A44:C44"/>
    <mergeCell ref="B47:H47"/>
    <mergeCell ref="B48:H48"/>
    <mergeCell ref="B49:H49"/>
    <mergeCell ref="B50:H50"/>
  </mergeCells>
  <conditionalFormatting sqref="D17:H26">
    <cfRule type="colorScale" priority="5">
      <colorScale>
        <cfvo type="num" val="1"/>
        <cfvo type="num" val="3"/>
        <cfvo type="num" val="5"/>
        <color rgb="FFFECACA"/>
        <color rgb="FFFEF3C7"/>
        <color rgb="FFBBF7D0"/>
      </colorScale>
    </cfRule>
  </conditionalFormatting>
  <conditionalFormatting sqref="D29:H34">
    <cfRule type="expression" dxfId="4" priority="1">
      <formula>D$34=1</formula>
    </cfRule>
    <cfRule type="expression" dxfId="5" priority="2">
      <formula>D$34="Ruled out"</formula>
    </cfRule>
  </conditionalFormatting>
  <conditionalFormatting sqref="D10:H10">
    <cfRule type="expression" dxfId="6" priority="3">
      <formula>D$34=1</formula>
    </cfRule>
  </conditionalFormatting>
  <conditionalFormatting sqref="D12:H14">
    <cfRule type="expression" dxfId="7" priority="4">
      <formula>D12="No"</formula>
    </cfRule>
  </conditionalFormatting>
  <dataValidations count="3">
    <dataValidation type="list" allowBlank="1" sqref="B17:B26">
      <formula1>"1,2,3,4,5"</formula1>
    </dataValidation>
    <dataValidation type="list" allowBlank="1" sqref="D12:H14">
      <formula1>"Yes,No"</formula1>
    </dataValidation>
    <dataValidation type="list" allowBlank="1" sqref="D17:H26">
      <formula1>"1,2,3,4,5"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110" customWidth="1"/>
  </cols>
  <sheetData>
    <row r="1" ht="30" customHeight="1" spans="1:1" x14ac:dyDescent="0.25">
      <c r="A1" s="29" t="s">
        <v>81</v>
      </c>
    </row>
    <row r="3" ht="24" customHeight="1" spans="1:2" x14ac:dyDescent="0.25">
      <c r="A3" s="30" t="s">
        <v>82</v>
      </c>
      <c r="B3" s="30"/>
    </row>
    <row r="4" ht="34" customHeight="1" spans="1:2" x14ac:dyDescent="0.25">
      <c r="A4" s="31" t="s">
        <v>83</v>
      </c>
      <c r="B4" s="32" t="s">
        <v>84</v>
      </c>
    </row>
    <row r="5" ht="34" customHeight="1" spans="1:2" x14ac:dyDescent="0.25">
      <c r="A5" s="31" t="s">
        <v>85</v>
      </c>
      <c r="B5" s="32" t="s">
        <v>86</v>
      </c>
    </row>
    <row r="6" ht="50" customHeight="1" spans="1:2" x14ac:dyDescent="0.25">
      <c r="A6" s="31" t="s">
        <v>87</v>
      </c>
      <c r="B6" s="32" t="s">
        <v>88</v>
      </c>
    </row>
    <row r="7" ht="34" customHeight="1" spans="1:2" x14ac:dyDescent="0.25">
      <c r="A7" s="31" t="s">
        <v>89</v>
      </c>
      <c r="B7" s="32" t="s">
        <v>90</v>
      </c>
    </row>
    <row r="8" ht="50" customHeight="1" spans="1:2" x14ac:dyDescent="0.25">
      <c r="A8" s="31" t="s">
        <v>91</v>
      </c>
      <c r="B8" s="32" t="s">
        <v>92</v>
      </c>
    </row>
    <row r="9" ht="34" customHeight="1" spans="1:2" x14ac:dyDescent="0.25">
      <c r="A9" s="31" t="s">
        <v>93</v>
      </c>
      <c r="B9" s="32" t="s">
        <v>94</v>
      </c>
    </row>
    <row r="10" ht="34" customHeight="1" spans="1:2" x14ac:dyDescent="0.25">
      <c r="A10" s="31" t="s">
        <v>95</v>
      </c>
      <c r="B10" s="32" t="s">
        <v>96</v>
      </c>
    </row>
    <row r="11" ht="34" customHeight="1" spans="1:2" x14ac:dyDescent="0.25">
      <c r="A11" s="31" t="s">
        <v>97</v>
      </c>
      <c r="B11" s="32" t="s">
        <v>98</v>
      </c>
    </row>
    <row r="12" ht="24" customHeight="1" spans="1:2" x14ac:dyDescent="0.25">
      <c r="A12" s="30" t="s">
        <v>99</v>
      </c>
      <c r="B12" s="30"/>
    </row>
    <row r="13" ht="34" customHeight="1" spans="1:2" x14ac:dyDescent="0.25">
      <c r="A13" s="31" t="s">
        <v>100</v>
      </c>
      <c r="B13" s="32" t="s">
        <v>101</v>
      </c>
    </row>
    <row r="14" ht="34" customHeight="1" spans="1:2" x14ac:dyDescent="0.25">
      <c r="A14" s="31" t="s">
        <v>102</v>
      </c>
      <c r="B14" s="32" t="s">
        <v>103</v>
      </c>
    </row>
    <row r="15" ht="34" customHeight="1" spans="1:2" x14ac:dyDescent="0.25">
      <c r="A15" s="31" t="s">
        <v>104</v>
      </c>
      <c r="B15" s="32" t="s">
        <v>105</v>
      </c>
    </row>
    <row r="16" ht="34" customHeight="1" spans="1:2" x14ac:dyDescent="0.25">
      <c r="A16" s="31" t="s">
        <v>106</v>
      </c>
      <c r="B16" s="32" t="s">
        <v>107</v>
      </c>
    </row>
    <row r="17" ht="34" customHeight="1" spans="1:2" x14ac:dyDescent="0.25">
      <c r="A17" s="31" t="s">
        <v>108</v>
      </c>
      <c r="B17" s="32" t="s">
        <v>109</v>
      </c>
    </row>
    <row r="18" ht="24" customHeight="1" spans="1:2" x14ac:dyDescent="0.25">
      <c r="A18" s="30" t="s">
        <v>110</v>
      </c>
      <c r="B18" s="30"/>
    </row>
    <row r="19" ht="50" customHeight="1" spans="1:2" x14ac:dyDescent="0.25">
      <c r="A19" s="31" t="s">
        <v>111</v>
      </c>
      <c r="B19" s="32" t="s">
        <v>112</v>
      </c>
    </row>
    <row r="20" ht="24" customHeight="1" spans="1:2" x14ac:dyDescent="0.25">
      <c r="A20" s="30" t="s">
        <v>113</v>
      </c>
      <c r="B20" s="30"/>
    </row>
    <row r="21" ht="34" customHeight="1" spans="1:2" x14ac:dyDescent="0.25">
      <c r="A21" s="31" t="s">
        <v>114</v>
      </c>
      <c r="B21" s="32" t="s">
        <v>115</v>
      </c>
    </row>
    <row r="22" ht="50" customHeight="1" spans="1:2" x14ac:dyDescent="0.25">
      <c r="A22" s="31" t="s">
        <v>116</v>
      </c>
      <c r="B22" s="32" t="s">
        <v>117</v>
      </c>
    </row>
    <row r="23" ht="34" customHeight="1" spans="1:2" x14ac:dyDescent="0.25">
      <c r="A23" s="31" t="s">
        <v>118</v>
      </c>
      <c r="B23" s="32" t="s">
        <v>119</v>
      </c>
    </row>
    <row r="24" ht="34" customHeight="1" spans="1:2" x14ac:dyDescent="0.25">
      <c r="A24" s="31" t="s">
        <v>120</v>
      </c>
      <c r="B24" s="32" t="s">
        <v>121</v>
      </c>
    </row>
    <row r="25" ht="34" customHeight="1" spans="1:2" x14ac:dyDescent="0.25">
      <c r="A25" s="31" t="s">
        <v>122</v>
      </c>
      <c r="B25" s="32" t="s">
        <v>123</v>
      </c>
    </row>
    <row r="26" ht="34" customHeight="1" spans="1:2" x14ac:dyDescent="0.25">
      <c r="A26" s="31" t="s">
        <v>124</v>
      </c>
      <c r="B26" s="32" t="s">
        <v>125</v>
      </c>
    </row>
    <row r="27" ht="50" customHeight="1" spans="1:2" x14ac:dyDescent="0.25">
      <c r="A27" s="31" t="s">
        <v>126</v>
      </c>
      <c r="B27" s="32" t="s">
        <v>127</v>
      </c>
    </row>
  </sheetData>
  <mergeCells count="4">
    <mergeCell ref="A3:B3"/>
    <mergeCell ref="A12:B12"/>
    <mergeCell ref="A18:B18"/>
    <mergeCell ref="A20:B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Decision matrix</vt:lpstr>
      <vt:lpstr>Example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Coavon</dc:creator>
  <dc:title>Decision matrix template</dc:title>
  <dc:subject/>
  <dc:description/>
  <cp:keywords/>
  <cp:category/>
  <cp:lastModifiedBy>Unknown</cp:lastModifiedBy>
  <dcterms:created xsi:type="dcterms:W3CDTF">2026-10-09T22:08:07Z</dcterms:created>
  <dcterms:modified xsi:type="dcterms:W3CDTF">2026-10-09T22:08:07Z</dcterms:modified>
</cp:coreProperties>
</file>